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1430" yWindow="465" windowWidth="15450" windowHeight="10320"/>
  </bookViews>
  <sheets>
    <sheet name="2016" sheetId="5" r:id="rId1"/>
  </sheets>
  <definedNames>
    <definedName name="APPT" localSheetId="0">'2016'!#REF!</definedName>
    <definedName name="FIO" localSheetId="0">'2016'!#REF!</definedName>
    <definedName name="SIGN" localSheetId="0">'2016'!#REF!</definedName>
  </definedNames>
  <calcPr calcId="125725"/>
</workbook>
</file>

<file path=xl/calcChain.xml><?xml version="1.0" encoding="utf-8"?>
<calcChain xmlns="http://schemas.openxmlformats.org/spreadsheetml/2006/main">
  <c r="C63" i="5"/>
  <c r="D63"/>
  <c r="C68"/>
  <c r="D68"/>
  <c r="C64"/>
  <c r="D64"/>
  <c r="C60"/>
  <c r="D60"/>
  <c r="G59"/>
  <c r="I59"/>
  <c r="C31"/>
  <c r="D31"/>
  <c r="C39"/>
  <c r="D39"/>
  <c r="I32"/>
  <c r="I33"/>
  <c r="I34"/>
  <c r="I35"/>
  <c r="I36"/>
  <c r="I37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31"/>
  <c r="H31"/>
  <c r="I15"/>
  <c r="I16"/>
  <c r="I17"/>
  <c r="I18"/>
  <c r="I19"/>
  <c r="I20"/>
  <c r="I21"/>
  <c r="I22"/>
  <c r="I23"/>
  <c r="I24"/>
  <c r="I25"/>
  <c r="I26"/>
  <c r="I27"/>
  <c r="I28"/>
  <c r="I29"/>
  <c r="I30"/>
  <c r="I14"/>
  <c r="I13"/>
  <c r="C12"/>
  <c r="D12"/>
  <c r="I12" s="1"/>
  <c r="D13"/>
  <c r="H14"/>
  <c r="H13"/>
  <c r="H12" l="1"/>
  <c r="D11"/>
  <c r="I11" s="1"/>
  <c r="G77" l="1"/>
  <c r="G76"/>
  <c r="G75"/>
  <c r="G74"/>
  <c r="G73"/>
  <c r="G72"/>
  <c r="G71"/>
  <c r="G70"/>
  <c r="G69"/>
  <c r="H68"/>
  <c r="F68"/>
  <c r="E68"/>
  <c r="B68"/>
  <c r="G67"/>
  <c r="G66"/>
  <c r="G65"/>
  <c r="H64"/>
  <c r="H63" s="1"/>
  <c r="F64"/>
  <c r="E64"/>
  <c r="E63" s="1"/>
  <c r="B64"/>
  <c r="B63" s="1"/>
  <c r="F63"/>
  <c r="C11"/>
  <c r="G62"/>
  <c r="G61"/>
  <c r="F60"/>
  <c r="E60"/>
  <c r="B60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E39"/>
  <c r="B39"/>
  <c r="H38"/>
  <c r="F38"/>
  <c r="C38"/>
  <c r="G37"/>
  <c r="G36"/>
  <c r="G35"/>
  <c r="G34"/>
  <c r="G33"/>
  <c r="G32"/>
  <c r="E31"/>
  <c r="B31"/>
  <c r="G30"/>
  <c r="G29"/>
  <c r="G28"/>
  <c r="G27"/>
  <c r="G26"/>
  <c r="G25"/>
  <c r="G24"/>
  <c r="G23"/>
  <c r="G22"/>
  <c r="G21"/>
  <c r="G20"/>
  <c r="G18"/>
  <c r="G17"/>
  <c r="G16"/>
  <c r="G15"/>
  <c r="G14"/>
  <c r="E13"/>
  <c r="C13"/>
  <c r="B13"/>
  <c r="F11"/>
  <c r="H11" l="1"/>
  <c r="B12"/>
  <c r="B11" s="1"/>
  <c r="E12"/>
  <c r="E11" s="1"/>
  <c r="G63"/>
  <c r="G13"/>
  <c r="G60"/>
  <c r="G31"/>
  <c r="G39"/>
  <c r="G64"/>
  <c r="G68"/>
  <c r="G12" l="1"/>
  <c r="G11"/>
</calcChain>
</file>

<file path=xl/sharedStrings.xml><?xml version="1.0" encoding="utf-8"?>
<sst xmlns="http://schemas.openxmlformats.org/spreadsheetml/2006/main" count="85" uniqueCount="77">
  <si>
    <t>Уточненные бюджетные назначения на 2015 год</t>
  </si>
  <si>
    <t xml:space="preserve">Кассовое исполнение за 2015 год </t>
  </si>
  <si>
    <t>Муниципальная программа города Канска "Городское хозяйство"</t>
  </si>
  <si>
    <t>Подпрограмма «Развитие транспортной системы города»</t>
  </si>
  <si>
    <t>Подпрограмма «Реформирование и модернизация жилищно-коммунального хозяйства и повышение энергетической эффективности»</t>
  </si>
  <si>
    <t>Подпрограмма «Благоустройство города»</t>
  </si>
  <si>
    <t>Отдельные мероприятия</t>
  </si>
  <si>
    <t>Подпрограмма "Переселение граждан из аварийного жилищного фонда муниципального образования город Канск"</t>
  </si>
  <si>
    <t>1</t>
  </si>
  <si>
    <t>4</t>
  </si>
  <si>
    <t>5</t>
  </si>
  <si>
    <t>6</t>
  </si>
  <si>
    <t xml:space="preserve">Приобретение и установка дорожных знаков  </t>
  </si>
  <si>
    <t xml:space="preserve">Замена поврежденных и нечитаемых  дорожных знаков </t>
  </si>
  <si>
    <t xml:space="preserve"> Нанесение горизонтальной дорожной разметки</t>
  </si>
  <si>
    <t>Замена существующих дорожных знаков на пешеходных переходах на дорожные знаки большого размера на флюорисцентной пленке</t>
  </si>
  <si>
    <t xml:space="preserve">Выполнение проекта организации дорожного движения в г. Канске </t>
  </si>
  <si>
    <t>Организация и обеспечение безопасности дорожного движения с использованием технических средств за счет средств муниципального дорожного фонда города Канска</t>
  </si>
  <si>
    <t>Возмещение убытков от эксплуатации муниципальных бань</t>
  </si>
  <si>
    <t>Приобретение посадочного материала</t>
  </si>
  <si>
    <t>Стрижка и уход за газонами</t>
  </si>
  <si>
    <t>Санитарное и эстетическое содержание кладбищ</t>
  </si>
  <si>
    <t>Разработка ПСД на строительство городского кладбища</t>
  </si>
  <si>
    <t>Ликвидация стихийных свалок</t>
  </si>
  <si>
    <t xml:space="preserve">Организация проведения разборки аварийных многоквартирных домов. </t>
  </si>
  <si>
    <t>Выполнение работ по устройству Новогоднего ледового городка</t>
  </si>
  <si>
    <t>Содержание фонтанов</t>
  </si>
  <si>
    <t xml:space="preserve">Софинансирование на организацию и проведение акарицидных обработок мест массового отдыха населения </t>
  </si>
  <si>
    <t>Организация и проведение акарицидных обработок мест массового отдыха населения</t>
  </si>
  <si>
    <t>Уличное освещение</t>
  </si>
  <si>
    <t>Выполнение отдельных государственных полномочий по организации проведения мероприятий по отлову, учету, содержанию и иному обращению с безнадзорными домашними животными</t>
  </si>
  <si>
    <t>Обеспечение системы управления муниципальной программой</t>
  </si>
  <si>
    <t>Разработка проектной документации</t>
  </si>
  <si>
    <t xml:space="preserve">Подпрограмма «Обращение с  твердыми бытовыми отходами  на территории города» </t>
  </si>
  <si>
    <t>Актуализация схемы теплоснабжения муниципального образования город Канск</t>
  </si>
  <si>
    <t>судебные расходы</t>
  </si>
  <si>
    <t>техническое обследование жилого фонда</t>
  </si>
  <si>
    <t>подготовка клумб (штыковка, разравнивание, разметка) и высадка посадочного материала</t>
  </si>
  <si>
    <t>Непрограммные мероприятия</t>
  </si>
  <si>
    <t>Муниципальная программа города Канска "Обеспечение доступным и комфортным жильем жителей города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</si>
  <si>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содествия реформированию жилищно - 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</si>
  <si>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краевого бюджета,направляемых на долевое финансирование</t>
  </si>
  <si>
    <t>разработка проектной документации по объекту "Школа на 550 мест в г. Канске"</t>
  </si>
  <si>
    <t xml:space="preserve">проведение мероприятий по предотвращению чрезвычайных ситуаций </t>
  </si>
  <si>
    <t>поощрения достижения наилучших значений показателей эффективности деятельности</t>
  </si>
  <si>
    <t>к Отчету главы города о деятельности администрации города Канска Красноярского края в 2016 году</t>
  </si>
  <si>
    <t>Сведения по исполнению  за 2016 год в рамках муниципальных программ города Канска                  
               "Городское хозяйство" и Обеспечение доступным и комфортным жильем жителей города"</t>
  </si>
  <si>
    <t>тыс. руб.</t>
  </si>
  <si>
    <t>Содержание автомобильных дорог общего пользования местного значения и искусственных сооружений на них за счет средств муниципального дорожного фонда города Канска</t>
  </si>
  <si>
    <t xml:space="preserve">Содержание автомобильных дорог общего пользования местного значенияза счет средств муниципального дорожного фонда города Канска </t>
  </si>
  <si>
    <t>ИТОГО  исполнение за 2016 год</t>
  </si>
  <si>
    <t>Капитальный ремонт и ремонт автомобильных дорог общего пользования местного значения счет средств муниципального дорожного фонда города Канска</t>
  </si>
  <si>
    <t xml:space="preserve">Капитальный ремонт и ремонт автомобильных дорог общего пользования местного значения счет средств муниципального дорожного фонда города Канска </t>
  </si>
  <si>
    <t>Обустройство пешеходных переходов и нанесение дорожной разметки на автодорогах местного значения за счет средств муниципального дорожного фонда города Канска</t>
  </si>
  <si>
    <t xml:space="preserve">Обустройство пешеходных переходов и нанесение дорожной разметки на автодорогах местного значения за счет средств муниципального дорожного фонда города Канска </t>
  </si>
  <si>
    <t>Проведение ремонта дворовых территорий многоквартирных домов, проездов к дворовым территориям многоквартирных домов городских округов с численностью населения менее 500 тысяч человек и городских поселений, в составе территорий которых находятся районные города счет средств муниципального дорожного фонда города Канска</t>
  </si>
  <si>
    <t xml:space="preserve">Расходы муниципального жилого фонда </t>
  </si>
  <si>
    <t xml:space="preserve">выполнение прочих обязательств </t>
  </si>
  <si>
    <t>Наименование расходов</t>
  </si>
  <si>
    <t>Утверждено бюджетных ассигнований на 2016 год</t>
  </si>
  <si>
    <t>Финансирование за 2016 год</t>
  </si>
  <si>
    <t>Исполнено за 2016 год</t>
  </si>
  <si>
    <t>% исполнения к плану</t>
  </si>
  <si>
    <t>3</t>
  </si>
  <si>
    <t>% исполнения к финансированию</t>
  </si>
  <si>
    <t>Выполнение прочих обязательств</t>
  </si>
  <si>
    <t>Приложение № 1</t>
  </si>
  <si>
    <t>Субсидии на компенсацию расходов, возникающих в результате небольшой интенсивности пассажиропотоков по муниципальным маршрутам</t>
  </si>
  <si>
    <t>Организация мест остановок общественного пассажирского транспорта</t>
  </si>
  <si>
    <t>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</t>
  </si>
  <si>
    <t>Реализация отдельных мер по обеспечению ограничения платы граждан за коммунальные услуги</t>
  </si>
  <si>
    <t>Обрезка деревьев и кустарников</t>
  </si>
  <si>
    <t xml:space="preserve">Полив зеленых насаждений
</t>
  </si>
  <si>
    <t>Вырубка аварийных и неэстетичных деревьев</t>
  </si>
  <si>
    <t>Организация проведения разборки аварийных многоквартирных домов</t>
  </si>
  <si>
    <t>Приобретение остановочного павильона</t>
  </si>
  <si>
    <t>Реализация проектов по благоустройству территорий поселений, городских округов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</si>
</sst>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5">
    <font>
      <sz val="10"/>
      <name val="Arial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22" fontId="2" fillId="0" borderId="0" xfId="0" applyNumberFormat="1" applyFont="1" applyAlignment="1">
      <alignment horizontal="center"/>
    </xf>
    <xf numFmtId="2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49" fontId="1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wrapText="1"/>
    </xf>
    <xf numFmtId="0" fontId="2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2" fillId="0" borderId="0" xfId="0" applyFont="1" applyFill="1"/>
    <xf numFmtId="4" fontId="1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/>
    <xf numFmtId="4" fontId="2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left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right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/>
    <xf numFmtId="49" fontId="2" fillId="3" borderId="1" xfId="0" applyNumberFormat="1" applyFont="1" applyFill="1" applyBorder="1" applyAlignment="1">
      <alignment horizontal="left" vertical="center" wrapText="1"/>
    </xf>
    <xf numFmtId="0" fontId="2" fillId="3" borderId="0" xfId="0" applyFont="1" applyFill="1"/>
    <xf numFmtId="4" fontId="1" fillId="5" borderId="1" xfId="0" applyNumberFormat="1" applyFont="1" applyFill="1" applyBorder="1" applyAlignment="1">
      <alignment horizontal="right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49" fontId="1" fillId="5" borderId="1" xfId="0" applyNumberFormat="1" applyFont="1" applyFill="1" applyBorder="1" applyAlignment="1">
      <alignment horizontal="left" vertical="center" wrapText="1"/>
    </xf>
    <xf numFmtId="0" fontId="1" fillId="6" borderId="1" xfId="0" applyFont="1" applyFill="1" applyBorder="1"/>
    <xf numFmtId="4" fontId="1" fillId="5" borderId="1" xfId="0" applyNumberFormat="1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/>
    </xf>
    <xf numFmtId="49" fontId="1" fillId="7" borderId="1" xfId="0" applyNumberFormat="1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>
      <alignment horizontal="left" vertical="center" wrapText="1"/>
    </xf>
    <xf numFmtId="164" fontId="1" fillId="6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/>
    </xf>
    <xf numFmtId="0" fontId="2" fillId="3" borderId="0" xfId="0" applyFont="1" applyFill="1" applyAlignment="1"/>
    <xf numFmtId="4" fontId="1" fillId="6" borderId="1" xfId="0" applyNumberFormat="1" applyFont="1" applyFill="1" applyBorder="1"/>
    <xf numFmtId="164" fontId="1" fillId="3" borderId="2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4" fontId="2" fillId="3" borderId="1" xfId="0" applyNumberFormat="1" applyFont="1" applyFill="1" applyBorder="1"/>
    <xf numFmtId="49" fontId="3" fillId="3" borderId="1" xfId="0" applyNumberFormat="1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left" vertical="center" wrapText="1"/>
    </xf>
    <xf numFmtId="4" fontId="2" fillId="3" borderId="2" xfId="0" applyNumberFormat="1" applyFont="1" applyFill="1" applyBorder="1"/>
    <xf numFmtId="4" fontId="1" fillId="7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2" fontId="2" fillId="3" borderId="1" xfId="0" applyNumberFormat="1" applyFont="1" applyFill="1" applyBorder="1"/>
    <xf numFmtId="0" fontId="2" fillId="0" borderId="0" xfId="0" applyFont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165" fontId="1" fillId="6" borderId="1" xfId="0" applyNumberFormat="1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center" vertical="center" wrapText="1"/>
    </xf>
    <xf numFmtId="165" fontId="1" fillId="7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right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I77"/>
  <sheetViews>
    <sheetView showGridLines="0" tabSelected="1" view="pageBreakPreview" topLeftCell="A5" zoomScaleNormal="100" zoomScaleSheetLayoutView="100" workbookViewId="0">
      <pane ySplit="5" topLeftCell="A10" activePane="bottomLeft" state="frozen"/>
      <selection activeCell="A5" sqref="A5"/>
      <selection pane="bottomLeft" activeCell="A9" sqref="A9"/>
    </sheetView>
  </sheetViews>
  <sheetFormatPr defaultColWidth="9.140625" defaultRowHeight="15" outlineLevelRow="7"/>
  <cols>
    <col min="1" max="1" width="38.5703125" style="1" customWidth="1"/>
    <col min="2" max="2" width="13.7109375" style="15" customWidth="1"/>
    <col min="3" max="3" width="20.42578125" style="1" hidden="1" customWidth="1"/>
    <col min="4" max="4" width="15.28515625" style="1" customWidth="1"/>
    <col min="5" max="5" width="12.28515625" style="1" customWidth="1"/>
    <col min="6" max="6" width="17.85546875" style="1" hidden="1" customWidth="1"/>
    <col min="7" max="7" width="12.42578125" style="52" customWidth="1"/>
    <col min="8" max="8" width="0" style="1" hidden="1" customWidth="1"/>
    <col min="9" max="9" width="16.28515625" style="1" customWidth="1"/>
    <col min="10" max="16384" width="9.140625" style="1"/>
  </cols>
  <sheetData>
    <row r="1" spans="1:9" hidden="1">
      <c r="A1" s="2"/>
      <c r="B1" s="12"/>
      <c r="C1" s="2"/>
      <c r="D1" s="2"/>
      <c r="E1" s="2"/>
      <c r="F1" s="71"/>
      <c r="G1" s="71"/>
    </row>
    <row r="2" spans="1:9" hidden="1">
      <c r="A2" s="72"/>
      <c r="B2" s="72"/>
      <c r="C2" s="72"/>
      <c r="D2" s="72"/>
      <c r="E2" s="72"/>
      <c r="F2" s="72"/>
      <c r="G2" s="72"/>
    </row>
    <row r="3" spans="1:9" hidden="1">
      <c r="A3" s="3"/>
      <c r="B3" s="13"/>
      <c r="C3" s="3"/>
      <c r="D3" s="3"/>
      <c r="E3" s="3"/>
      <c r="F3" s="73"/>
      <c r="G3" s="73"/>
      <c r="H3" s="73"/>
    </row>
    <row r="4" spans="1:9" hidden="1">
      <c r="A4" s="4"/>
      <c r="B4" s="14"/>
      <c r="C4" s="6"/>
      <c r="D4" s="6"/>
      <c r="E4" s="6"/>
      <c r="F4" s="5"/>
      <c r="G4" s="7"/>
      <c r="H4" s="5"/>
    </row>
    <row r="5" spans="1:9" ht="12.75" customHeight="1">
      <c r="A5" s="53"/>
      <c r="B5" s="53"/>
      <c r="C5" s="53"/>
      <c r="D5" s="53"/>
      <c r="E5" s="70" t="s">
        <v>66</v>
      </c>
      <c r="F5" s="70"/>
      <c r="G5" s="70"/>
      <c r="H5" s="70"/>
      <c r="I5" s="70"/>
    </row>
    <row r="6" spans="1:9" ht="45" customHeight="1">
      <c r="A6" s="51"/>
      <c r="B6" s="55"/>
      <c r="C6" s="55"/>
      <c r="D6" s="74" t="s">
        <v>45</v>
      </c>
      <c r="E6" s="74"/>
      <c r="F6" s="74"/>
      <c r="G6" s="74"/>
      <c r="H6" s="74"/>
      <c r="I6" s="74"/>
    </row>
    <row r="7" spans="1:9" ht="36" customHeight="1">
      <c r="A7" s="75" t="s">
        <v>46</v>
      </c>
      <c r="B7" s="75"/>
      <c r="C7" s="75"/>
      <c r="D7" s="75"/>
      <c r="E7" s="75"/>
      <c r="F7" s="75"/>
      <c r="G7" s="75"/>
      <c r="H7" s="76"/>
      <c r="I7" s="76"/>
    </row>
    <row r="8" spans="1:9" ht="17.25" customHeight="1">
      <c r="A8" s="8"/>
      <c r="B8" s="12"/>
      <c r="C8" s="8"/>
      <c r="D8" s="8"/>
      <c r="E8" s="8"/>
      <c r="F8" s="8"/>
      <c r="G8" s="69" t="s">
        <v>47</v>
      </c>
      <c r="H8" s="69"/>
      <c r="I8" s="69"/>
    </row>
    <row r="9" spans="1:9" ht="60.75" customHeight="1">
      <c r="A9" s="56" t="s">
        <v>58</v>
      </c>
      <c r="B9" s="56" t="s">
        <v>59</v>
      </c>
      <c r="C9" s="56" t="s">
        <v>0</v>
      </c>
      <c r="D9" s="56" t="s">
        <v>60</v>
      </c>
      <c r="E9" s="56" t="s">
        <v>61</v>
      </c>
      <c r="F9" s="56" t="s">
        <v>1</v>
      </c>
      <c r="G9" s="57" t="s">
        <v>62</v>
      </c>
      <c r="H9" s="57" t="s">
        <v>62</v>
      </c>
      <c r="I9" s="57" t="s">
        <v>64</v>
      </c>
    </row>
    <row r="10" spans="1:9" ht="13.5" customHeight="1">
      <c r="A10" s="66" t="s">
        <v>8</v>
      </c>
      <c r="B10" s="67">
        <v>2</v>
      </c>
      <c r="C10" s="66" t="s">
        <v>10</v>
      </c>
      <c r="D10" s="66" t="s">
        <v>63</v>
      </c>
      <c r="E10" s="66" t="s">
        <v>9</v>
      </c>
      <c r="F10" s="66" t="s">
        <v>11</v>
      </c>
      <c r="G10" s="68">
        <v>5</v>
      </c>
      <c r="H10" s="68">
        <v>5</v>
      </c>
      <c r="I10" s="68">
        <v>6</v>
      </c>
    </row>
    <row r="11" spans="1:9">
      <c r="A11" s="32" t="s">
        <v>50</v>
      </c>
      <c r="B11" s="34">
        <f>B12+B63+B68</f>
        <v>1074447.7066799998</v>
      </c>
      <c r="C11" s="34" t="e">
        <f t="shared" ref="C11:D11" si="0">C12+C63+C68</f>
        <v>#REF!</v>
      </c>
      <c r="D11" s="34">
        <f t="shared" si="0"/>
        <v>954615.18151000002</v>
      </c>
      <c r="E11" s="34">
        <f>E12+E63+E68</f>
        <v>954615.18151000002</v>
      </c>
      <c r="F11" s="34">
        <f>F12+F63+F68</f>
        <v>395543541.75</v>
      </c>
      <c r="G11" s="34">
        <f>E11/B11*100</f>
        <v>88.84705840731165</v>
      </c>
      <c r="H11" s="34" t="e">
        <f t="shared" ref="H11:H14" si="1">F11/C11*100</f>
        <v>#REF!</v>
      </c>
      <c r="I11" s="34">
        <f>D11/B11*100</f>
        <v>88.84705840731165</v>
      </c>
    </row>
    <row r="12" spans="1:9" ht="28.5" outlineLevel="7">
      <c r="A12" s="9" t="s">
        <v>2</v>
      </c>
      <c r="B12" s="17">
        <f>B13+B31+B39+B60+B38</f>
        <v>360547.48489999998</v>
      </c>
      <c r="C12" s="17" t="e">
        <f t="shared" ref="C12:D12" si="2">C13+C31+C39+C60+C38</f>
        <v>#REF!</v>
      </c>
      <c r="D12" s="17">
        <f t="shared" si="2"/>
        <v>335992.09521</v>
      </c>
      <c r="E12" s="17">
        <f>E13+E31+E39+E60+E38</f>
        <v>335992.09521</v>
      </c>
      <c r="F12" s="10">
        <v>395543541.75</v>
      </c>
      <c r="G12" s="11">
        <f t="shared" ref="G12:G18" si="3">E12/B12*100</f>
        <v>93.189415897101441</v>
      </c>
      <c r="H12" s="11" t="e">
        <f t="shared" si="1"/>
        <v>#REF!</v>
      </c>
      <c r="I12" s="17">
        <f t="shared" ref="I12:I75" si="4">D12/B12*100</f>
        <v>93.189415897101441</v>
      </c>
    </row>
    <row r="13" spans="1:9" s="16" customFormat="1" ht="28.5" outlineLevel="7">
      <c r="A13" s="22" t="s">
        <v>3</v>
      </c>
      <c r="B13" s="23">
        <f>SUM(B14:B30)</f>
        <v>143392.10353999998</v>
      </c>
      <c r="C13" s="23">
        <f>SUM(C14:C29)</f>
        <v>0</v>
      </c>
      <c r="D13" s="23">
        <f>SUM(D14:D30)</f>
        <v>142742.49747999999</v>
      </c>
      <c r="E13" s="23">
        <f>SUM(E14:E30)</f>
        <v>142742.49747999999</v>
      </c>
      <c r="F13" s="24">
        <v>180095515.40000001</v>
      </c>
      <c r="G13" s="25">
        <f t="shared" si="3"/>
        <v>99.546972222345019</v>
      </c>
      <c r="H13" s="25" t="e">
        <f t="shared" si="1"/>
        <v>#DIV/0!</v>
      </c>
      <c r="I13" s="23">
        <f t="shared" si="4"/>
        <v>99.546972222345019</v>
      </c>
    </row>
    <row r="14" spans="1:9" s="16" customFormat="1" ht="75" customHeight="1" outlineLevel="7">
      <c r="A14" s="27" t="s">
        <v>48</v>
      </c>
      <c r="B14" s="21">
        <v>18727.419000000002</v>
      </c>
      <c r="C14" s="19"/>
      <c r="D14" s="21">
        <v>18708.675800000001</v>
      </c>
      <c r="E14" s="21">
        <v>18708.675800000001</v>
      </c>
      <c r="F14" s="19"/>
      <c r="G14" s="61">
        <f t="shared" si="3"/>
        <v>99.899915733182453</v>
      </c>
      <c r="H14" s="61" t="e">
        <f t="shared" si="1"/>
        <v>#DIV/0!</v>
      </c>
      <c r="I14" s="62">
        <f t="shared" si="4"/>
        <v>99.899915733182453</v>
      </c>
    </row>
    <row r="15" spans="1:9" s="16" customFormat="1" ht="66" customHeight="1" outlineLevel="7">
      <c r="A15" s="27" t="s">
        <v>49</v>
      </c>
      <c r="B15" s="21">
        <v>272.58100000000002</v>
      </c>
      <c r="C15" s="19"/>
      <c r="D15" s="21">
        <v>272.58100000000002</v>
      </c>
      <c r="E15" s="21">
        <v>272.58100000000002</v>
      </c>
      <c r="F15" s="19"/>
      <c r="G15" s="61">
        <f t="shared" si="3"/>
        <v>100</v>
      </c>
      <c r="H15" s="28"/>
      <c r="I15" s="62">
        <f t="shared" si="4"/>
        <v>100</v>
      </c>
    </row>
    <row r="16" spans="1:9" s="16" customFormat="1" ht="66.75" customHeight="1" outlineLevel="7">
      <c r="A16" s="27" t="s">
        <v>49</v>
      </c>
      <c r="B16" s="21">
        <v>27258.1</v>
      </c>
      <c r="C16" s="19"/>
      <c r="D16" s="21">
        <v>27257.741569999998</v>
      </c>
      <c r="E16" s="21">
        <v>27257.741569999998</v>
      </c>
      <c r="F16" s="19"/>
      <c r="G16" s="61">
        <f t="shared" si="3"/>
        <v>99.998685051415904</v>
      </c>
      <c r="H16" s="28"/>
      <c r="I16" s="62">
        <f t="shared" si="4"/>
        <v>99.998685051415904</v>
      </c>
    </row>
    <row r="17" spans="1:9" s="16" customFormat="1" ht="75" outlineLevel="7">
      <c r="A17" s="27" t="s">
        <v>51</v>
      </c>
      <c r="B17" s="21">
        <v>554.45899999999995</v>
      </c>
      <c r="C17" s="19"/>
      <c r="D17" s="21">
        <v>554.45899999999995</v>
      </c>
      <c r="E17" s="21">
        <v>554.45899999999995</v>
      </c>
      <c r="F17" s="19"/>
      <c r="G17" s="61">
        <f t="shared" si="3"/>
        <v>100</v>
      </c>
      <c r="H17" s="28"/>
      <c r="I17" s="62">
        <f t="shared" si="4"/>
        <v>100</v>
      </c>
    </row>
    <row r="18" spans="1:9" s="16" customFormat="1" ht="75" outlineLevel="7">
      <c r="A18" s="27" t="s">
        <v>52</v>
      </c>
      <c r="B18" s="21">
        <v>48005.9</v>
      </c>
      <c r="C18" s="19"/>
      <c r="D18" s="21">
        <v>48005.88</v>
      </c>
      <c r="E18" s="21">
        <v>48005.88</v>
      </c>
      <c r="F18" s="19"/>
      <c r="G18" s="61">
        <f t="shared" si="3"/>
        <v>99.999958338454221</v>
      </c>
      <c r="H18" s="28"/>
      <c r="I18" s="62">
        <f t="shared" si="4"/>
        <v>99.999958338454221</v>
      </c>
    </row>
    <row r="19" spans="1:9" s="16" customFormat="1" ht="149.25" customHeight="1" outlineLevel="7">
      <c r="A19" s="37" t="s">
        <v>55</v>
      </c>
      <c r="B19" s="21">
        <v>455</v>
      </c>
      <c r="C19" s="19"/>
      <c r="D19" s="21">
        <v>0</v>
      </c>
      <c r="E19" s="21">
        <v>0</v>
      </c>
      <c r="F19" s="19"/>
      <c r="G19" s="61">
        <v>0</v>
      </c>
      <c r="H19" s="28"/>
      <c r="I19" s="62">
        <f t="shared" si="4"/>
        <v>0</v>
      </c>
    </row>
    <row r="20" spans="1:9" s="16" customFormat="1" ht="60" outlineLevel="7">
      <c r="A20" s="27" t="s">
        <v>67</v>
      </c>
      <c r="B20" s="21">
        <v>34580.768539999997</v>
      </c>
      <c r="C20" s="19"/>
      <c r="D20" s="21">
        <v>34580.767540000001</v>
      </c>
      <c r="E20" s="21">
        <v>34580.767540000001</v>
      </c>
      <c r="F20" s="19"/>
      <c r="G20" s="61">
        <f t="shared" ref="G20:G77" si="5">E20/B20*100</f>
        <v>99.99999710821929</v>
      </c>
      <c r="H20" s="28"/>
      <c r="I20" s="62">
        <f t="shared" si="4"/>
        <v>99.99999710821929</v>
      </c>
    </row>
    <row r="21" spans="1:9" s="16" customFormat="1" ht="30" outlineLevel="7">
      <c r="A21" s="27" t="s">
        <v>12</v>
      </c>
      <c r="B21" s="21">
        <v>1031.9000000000001</v>
      </c>
      <c r="C21" s="19"/>
      <c r="D21" s="21">
        <v>1031.9000000000001</v>
      </c>
      <c r="E21" s="21">
        <v>1031.9000000000001</v>
      </c>
      <c r="F21" s="19"/>
      <c r="G21" s="61">
        <f t="shared" si="5"/>
        <v>100</v>
      </c>
      <c r="H21" s="28"/>
      <c r="I21" s="62">
        <f t="shared" si="4"/>
        <v>100</v>
      </c>
    </row>
    <row r="22" spans="1:9" s="16" customFormat="1" ht="30" outlineLevel="7">
      <c r="A22" s="27" t="s">
        <v>13</v>
      </c>
      <c r="B22" s="21">
        <v>100</v>
      </c>
      <c r="C22" s="19"/>
      <c r="D22" s="21">
        <v>99.8</v>
      </c>
      <c r="E22" s="21">
        <v>99.8</v>
      </c>
      <c r="F22" s="19"/>
      <c r="G22" s="61">
        <f t="shared" si="5"/>
        <v>99.8</v>
      </c>
      <c r="H22" s="28"/>
      <c r="I22" s="62">
        <f t="shared" si="4"/>
        <v>99.8</v>
      </c>
    </row>
    <row r="23" spans="1:9" s="16" customFormat="1" ht="30" outlineLevel="7">
      <c r="A23" s="27" t="s">
        <v>14</v>
      </c>
      <c r="B23" s="21">
        <v>1000</v>
      </c>
      <c r="C23" s="19"/>
      <c r="D23" s="21">
        <v>984.83056999999997</v>
      </c>
      <c r="E23" s="21">
        <v>984.83056999999997</v>
      </c>
      <c r="F23" s="19"/>
      <c r="G23" s="61">
        <f t="shared" si="5"/>
        <v>98.483057000000002</v>
      </c>
      <c r="H23" s="28"/>
      <c r="I23" s="62">
        <f t="shared" si="4"/>
        <v>98.483057000000002</v>
      </c>
    </row>
    <row r="24" spans="1:9" s="16" customFormat="1" ht="60" outlineLevel="7">
      <c r="A24" s="27" t="s">
        <v>15</v>
      </c>
      <c r="B24" s="21">
        <v>100</v>
      </c>
      <c r="C24" s="19"/>
      <c r="D24" s="21">
        <v>99.9</v>
      </c>
      <c r="E24" s="21">
        <v>99.9</v>
      </c>
      <c r="F24" s="19"/>
      <c r="G24" s="61">
        <f t="shared" si="5"/>
        <v>99.9</v>
      </c>
      <c r="H24" s="28"/>
      <c r="I24" s="62">
        <f t="shared" si="4"/>
        <v>99.9</v>
      </c>
    </row>
    <row r="25" spans="1:9" s="16" customFormat="1" ht="30" outlineLevel="7">
      <c r="A25" s="27" t="s">
        <v>16</v>
      </c>
      <c r="B25" s="21">
        <v>333.7</v>
      </c>
      <c r="C25" s="19"/>
      <c r="D25" s="21">
        <v>195</v>
      </c>
      <c r="E25" s="21">
        <v>195</v>
      </c>
      <c r="F25" s="19"/>
      <c r="G25" s="61">
        <f t="shared" si="5"/>
        <v>58.43572070722206</v>
      </c>
      <c r="H25" s="28"/>
      <c r="I25" s="62">
        <f t="shared" si="4"/>
        <v>58.43572070722206</v>
      </c>
    </row>
    <row r="26" spans="1:9" s="16" customFormat="1" ht="45" outlineLevel="7">
      <c r="A26" s="27" t="s">
        <v>68</v>
      </c>
      <c r="B26" s="21">
        <v>294.3</v>
      </c>
      <c r="C26" s="19"/>
      <c r="D26" s="21">
        <v>294</v>
      </c>
      <c r="E26" s="21">
        <v>294</v>
      </c>
      <c r="F26" s="19"/>
      <c r="G26" s="61">
        <f t="shared" si="5"/>
        <v>99.898063200815486</v>
      </c>
      <c r="H26" s="28"/>
      <c r="I26" s="62">
        <f t="shared" si="4"/>
        <v>99.898063200815486</v>
      </c>
    </row>
    <row r="27" spans="1:9" s="16" customFormat="1" ht="79.5" customHeight="1" outlineLevel="7">
      <c r="A27" s="27" t="s">
        <v>53</v>
      </c>
      <c r="B27" s="21">
        <v>232.8</v>
      </c>
      <c r="C27" s="19"/>
      <c r="D27" s="21">
        <v>232.8</v>
      </c>
      <c r="E27" s="21">
        <v>232.8</v>
      </c>
      <c r="F27" s="19"/>
      <c r="G27" s="61">
        <f t="shared" si="5"/>
        <v>100</v>
      </c>
      <c r="H27" s="28"/>
      <c r="I27" s="62">
        <f t="shared" si="4"/>
        <v>100</v>
      </c>
    </row>
    <row r="28" spans="1:9" s="16" customFormat="1" ht="76.5" customHeight="1" outlineLevel="7">
      <c r="A28" s="27" t="s">
        <v>54</v>
      </c>
      <c r="B28" s="21">
        <v>445.17599999999999</v>
      </c>
      <c r="C28" s="19"/>
      <c r="D28" s="21">
        <v>445.06666999999999</v>
      </c>
      <c r="E28" s="21">
        <v>445.06666999999999</v>
      </c>
      <c r="F28" s="19"/>
      <c r="G28" s="61">
        <f t="shared" si="5"/>
        <v>99.975441173827889</v>
      </c>
      <c r="H28" s="28"/>
      <c r="I28" s="62">
        <f t="shared" si="4"/>
        <v>99.975441173827889</v>
      </c>
    </row>
    <row r="29" spans="1:9" s="16" customFormat="1" ht="75" outlineLevel="7">
      <c r="A29" s="27" t="s">
        <v>17</v>
      </c>
      <c r="B29" s="21">
        <v>3000</v>
      </c>
      <c r="C29" s="19"/>
      <c r="D29" s="21">
        <v>2979.0953300000001</v>
      </c>
      <c r="E29" s="21">
        <v>2979.0953300000001</v>
      </c>
      <c r="F29" s="19"/>
      <c r="G29" s="61">
        <f t="shared" si="5"/>
        <v>99.30317766666667</v>
      </c>
      <c r="H29" s="28"/>
      <c r="I29" s="62">
        <f t="shared" si="4"/>
        <v>99.30317766666667</v>
      </c>
    </row>
    <row r="30" spans="1:9" s="16" customFormat="1" ht="150.75" customHeight="1" outlineLevel="7">
      <c r="A30" s="37" t="s">
        <v>55</v>
      </c>
      <c r="B30" s="21">
        <v>7000</v>
      </c>
      <c r="C30" s="19"/>
      <c r="D30" s="21">
        <v>7000</v>
      </c>
      <c r="E30" s="21">
        <v>7000</v>
      </c>
      <c r="F30" s="19"/>
      <c r="G30" s="61">
        <f t="shared" si="5"/>
        <v>100</v>
      </c>
      <c r="H30" s="28"/>
      <c r="I30" s="62">
        <f t="shared" si="4"/>
        <v>100</v>
      </c>
    </row>
    <row r="31" spans="1:9" s="16" customFormat="1" ht="73.5" customHeight="1" outlineLevel="7">
      <c r="A31" s="22" t="s">
        <v>4</v>
      </c>
      <c r="B31" s="24">
        <f>SUM(B32:B37)</f>
        <v>152163.68300000002</v>
      </c>
      <c r="C31" s="24">
        <f t="shared" ref="C31:D31" si="6">SUM(C32:C37)</f>
        <v>0</v>
      </c>
      <c r="D31" s="24">
        <f t="shared" si="6"/>
        <v>130263.5043</v>
      </c>
      <c r="E31" s="24">
        <f>SUM(E32:E37)</f>
        <v>130263.5043</v>
      </c>
      <c r="F31" s="24">
        <v>163099341.68000001</v>
      </c>
      <c r="G31" s="25">
        <f t="shared" si="5"/>
        <v>85.60748644602667</v>
      </c>
      <c r="H31" s="25" t="e">
        <f t="shared" ref="H31" si="7">F31/C31*100</f>
        <v>#DIV/0!</v>
      </c>
      <c r="I31" s="59">
        <f t="shared" si="4"/>
        <v>85.60748644602667</v>
      </c>
    </row>
    <row r="32" spans="1:9" s="16" customFormat="1" ht="211.5" customHeight="1" outlineLevel="7">
      <c r="A32" s="37" t="s">
        <v>69</v>
      </c>
      <c r="B32" s="21">
        <v>80.36</v>
      </c>
      <c r="C32" s="19"/>
      <c r="D32" s="21">
        <v>79.958200000000005</v>
      </c>
      <c r="E32" s="21">
        <v>79.958200000000005</v>
      </c>
      <c r="F32" s="19"/>
      <c r="G32" s="18">
        <f t="shared" si="5"/>
        <v>99.500000000000014</v>
      </c>
      <c r="H32" s="28"/>
      <c r="I32" s="60">
        <f t="shared" si="4"/>
        <v>99.500000000000014</v>
      </c>
    </row>
    <row r="33" spans="1:9" s="16" customFormat="1" ht="210" customHeight="1" outlineLevel="7">
      <c r="A33" s="37" t="s">
        <v>69</v>
      </c>
      <c r="B33" s="21">
        <v>8000</v>
      </c>
      <c r="C33" s="19"/>
      <c r="D33" s="21">
        <v>7960</v>
      </c>
      <c r="E33" s="21">
        <v>7960</v>
      </c>
      <c r="F33" s="19"/>
      <c r="G33" s="18">
        <f t="shared" si="5"/>
        <v>99.5</v>
      </c>
      <c r="H33" s="28"/>
      <c r="I33" s="60">
        <f t="shared" si="4"/>
        <v>99.5</v>
      </c>
    </row>
    <row r="34" spans="1:9" s="16" customFormat="1" outlineLevel="7">
      <c r="A34" s="37" t="s">
        <v>32</v>
      </c>
      <c r="B34" s="21">
        <v>1616.5229999999999</v>
      </c>
      <c r="C34" s="19"/>
      <c r="D34" s="21">
        <v>1615.2909999999999</v>
      </c>
      <c r="E34" s="21">
        <v>1615.2909999999999</v>
      </c>
      <c r="F34" s="19"/>
      <c r="G34" s="18">
        <f t="shared" si="5"/>
        <v>99.923787041693814</v>
      </c>
      <c r="H34" s="28"/>
      <c r="I34" s="60">
        <f t="shared" si="4"/>
        <v>99.923787041693814</v>
      </c>
    </row>
    <row r="35" spans="1:9" s="16" customFormat="1" ht="30" outlineLevel="7">
      <c r="A35" s="27" t="s">
        <v>18</v>
      </c>
      <c r="B35" s="21">
        <v>7255.6</v>
      </c>
      <c r="C35" s="19"/>
      <c r="D35" s="21">
        <v>7252.2004500000003</v>
      </c>
      <c r="E35" s="21">
        <v>7252.2004500000003</v>
      </c>
      <c r="F35" s="19"/>
      <c r="G35" s="18">
        <f t="shared" si="5"/>
        <v>99.953145845967256</v>
      </c>
      <c r="H35" s="28"/>
      <c r="I35" s="60">
        <f t="shared" si="4"/>
        <v>99.953145845967256</v>
      </c>
    </row>
    <row r="36" spans="1:9" s="16" customFormat="1" ht="45" outlineLevel="7">
      <c r="A36" s="27" t="s">
        <v>70</v>
      </c>
      <c r="B36" s="21">
        <v>135111.20000000001</v>
      </c>
      <c r="C36" s="19"/>
      <c r="D36" s="21">
        <v>113256.05465000001</v>
      </c>
      <c r="E36" s="21">
        <v>113256.05465000001</v>
      </c>
      <c r="F36" s="19"/>
      <c r="G36" s="18">
        <f t="shared" si="5"/>
        <v>83.824327405870122</v>
      </c>
      <c r="H36" s="28"/>
      <c r="I36" s="60">
        <f t="shared" si="4"/>
        <v>83.824327405870122</v>
      </c>
    </row>
    <row r="37" spans="1:9" s="16" customFormat="1" ht="34.5" customHeight="1" outlineLevel="7">
      <c r="A37" s="27" t="s">
        <v>34</v>
      </c>
      <c r="B37" s="21">
        <v>100</v>
      </c>
      <c r="C37" s="19"/>
      <c r="D37" s="21">
        <v>100</v>
      </c>
      <c r="E37" s="21">
        <v>100</v>
      </c>
      <c r="F37" s="19"/>
      <c r="G37" s="18">
        <f t="shared" si="5"/>
        <v>100</v>
      </c>
      <c r="H37" s="28"/>
      <c r="I37" s="60">
        <f t="shared" si="4"/>
        <v>100</v>
      </c>
    </row>
    <row r="38" spans="1:9" s="16" customFormat="1" ht="42.75" outlineLevel="7">
      <c r="A38" s="22" t="s">
        <v>33</v>
      </c>
      <c r="B38" s="23">
        <v>0</v>
      </c>
      <c r="C38" s="23" t="e">
        <f>SUM(#REF!)</f>
        <v>#REF!</v>
      </c>
      <c r="D38" s="23">
        <v>0</v>
      </c>
      <c r="E38" s="23">
        <v>0</v>
      </c>
      <c r="F38" s="23" t="e">
        <f>SUM(#REF!)</f>
        <v>#REF!</v>
      </c>
      <c r="G38" s="25">
        <v>0</v>
      </c>
      <c r="H38" s="23" t="e">
        <f>SUM(#REF!)</f>
        <v>#REF!</v>
      </c>
      <c r="I38" s="23">
        <v>0</v>
      </c>
    </row>
    <row r="39" spans="1:9" s="16" customFormat="1" ht="19.5" customHeight="1" outlineLevel="7">
      <c r="A39" s="22" t="s">
        <v>5</v>
      </c>
      <c r="B39" s="23">
        <f>SUM(B40:B59)</f>
        <v>50749.36535</v>
      </c>
      <c r="C39" s="23">
        <f t="shared" ref="C39:D39" si="8">SUM(C40:C59)</f>
        <v>0</v>
      </c>
      <c r="D39" s="23">
        <f t="shared" si="8"/>
        <v>48922.055650000002</v>
      </c>
      <c r="E39" s="23">
        <f>SUM(E40:E59)</f>
        <v>48922.055650000002</v>
      </c>
      <c r="F39" s="24">
        <v>38074503.07</v>
      </c>
      <c r="G39" s="25">
        <f t="shared" si="5"/>
        <v>96.399344725992719</v>
      </c>
      <c r="H39" s="26"/>
      <c r="I39" s="59">
        <f t="shared" si="4"/>
        <v>96.399344725992719</v>
      </c>
    </row>
    <row r="40" spans="1:9" s="16" customFormat="1" outlineLevel="7">
      <c r="A40" s="27" t="s">
        <v>19</v>
      </c>
      <c r="B40" s="21">
        <v>568.24306000000001</v>
      </c>
      <c r="C40" s="19"/>
      <c r="D40" s="21">
        <v>567.47976000000006</v>
      </c>
      <c r="E40" s="21">
        <v>567.47976000000006</v>
      </c>
      <c r="F40" s="19"/>
      <c r="G40" s="18">
        <f t="shared" si="5"/>
        <v>99.865673678443173</v>
      </c>
      <c r="H40" s="28"/>
      <c r="I40" s="58">
        <f t="shared" si="4"/>
        <v>99.865673678443173</v>
      </c>
    </row>
    <row r="41" spans="1:9" s="16" customFormat="1" ht="45" outlineLevel="7">
      <c r="A41" s="27" t="s">
        <v>37</v>
      </c>
      <c r="B41" s="21">
        <v>109.40692</v>
      </c>
      <c r="C41" s="19"/>
      <c r="D41" s="21">
        <v>109.40692</v>
      </c>
      <c r="E41" s="21">
        <v>109.40692</v>
      </c>
      <c r="F41" s="19"/>
      <c r="G41" s="18">
        <f t="shared" si="5"/>
        <v>100</v>
      </c>
      <c r="H41" s="28"/>
      <c r="I41" s="58">
        <f t="shared" si="4"/>
        <v>100</v>
      </c>
    </row>
    <row r="42" spans="1:9" s="16" customFormat="1" outlineLevel="7">
      <c r="A42" s="27" t="s">
        <v>35</v>
      </c>
      <c r="B42" s="21">
        <v>9.3424600000000009</v>
      </c>
      <c r="C42" s="19"/>
      <c r="D42" s="21">
        <v>4.0314800000000002</v>
      </c>
      <c r="E42" s="21">
        <v>4.0314800000000002</v>
      </c>
      <c r="F42" s="19"/>
      <c r="G42" s="18">
        <f t="shared" si="5"/>
        <v>43.152231853280611</v>
      </c>
      <c r="H42" s="28"/>
      <c r="I42" s="58">
        <f t="shared" si="4"/>
        <v>43.152231853280611</v>
      </c>
    </row>
    <row r="43" spans="1:9" s="16" customFormat="1" ht="18.75" customHeight="1" outlineLevel="7">
      <c r="A43" s="27" t="s">
        <v>72</v>
      </c>
      <c r="B43" s="21">
        <v>333.09</v>
      </c>
      <c r="C43" s="19"/>
      <c r="D43" s="21">
        <v>333.09</v>
      </c>
      <c r="E43" s="21">
        <v>333.09</v>
      </c>
      <c r="F43" s="19"/>
      <c r="G43" s="18">
        <f t="shared" si="5"/>
        <v>100</v>
      </c>
      <c r="H43" s="28"/>
      <c r="I43" s="58">
        <f t="shared" si="4"/>
        <v>100</v>
      </c>
    </row>
    <row r="44" spans="1:9" s="16" customFormat="1" ht="30" outlineLevel="7">
      <c r="A44" s="27" t="s">
        <v>73</v>
      </c>
      <c r="B44" s="21">
        <v>1346.2283199999999</v>
      </c>
      <c r="C44" s="19"/>
      <c r="D44" s="21">
        <v>1346.2283199999999</v>
      </c>
      <c r="E44" s="21">
        <v>1346.2283199999999</v>
      </c>
      <c r="F44" s="19"/>
      <c r="G44" s="18">
        <f t="shared" si="5"/>
        <v>100</v>
      </c>
      <c r="H44" s="28"/>
      <c r="I44" s="58">
        <f t="shared" si="4"/>
        <v>100</v>
      </c>
    </row>
    <row r="45" spans="1:9" s="16" customFormat="1" outlineLevel="7">
      <c r="A45" s="43" t="s">
        <v>71</v>
      </c>
      <c r="B45" s="21">
        <v>126.684</v>
      </c>
      <c r="C45" s="19"/>
      <c r="D45" s="21">
        <v>126.684</v>
      </c>
      <c r="E45" s="21">
        <v>126.684</v>
      </c>
      <c r="F45" s="19"/>
      <c r="G45" s="18">
        <f t="shared" si="5"/>
        <v>100</v>
      </c>
      <c r="H45" s="28"/>
      <c r="I45" s="58">
        <f t="shared" si="4"/>
        <v>100</v>
      </c>
    </row>
    <row r="46" spans="1:9" s="16" customFormat="1" outlineLevel="7">
      <c r="A46" s="27" t="s">
        <v>20</v>
      </c>
      <c r="B46" s="21">
        <v>376.79070000000002</v>
      </c>
      <c r="C46" s="19"/>
      <c r="D46" s="21">
        <v>376.79070000000002</v>
      </c>
      <c r="E46" s="21">
        <v>376.79070000000002</v>
      </c>
      <c r="F46" s="19"/>
      <c r="G46" s="18">
        <f t="shared" si="5"/>
        <v>100</v>
      </c>
      <c r="H46" s="28"/>
      <c r="I46" s="58">
        <f t="shared" si="4"/>
        <v>100</v>
      </c>
    </row>
    <row r="47" spans="1:9" s="16" customFormat="1" ht="34.5" customHeight="1" outlineLevel="7">
      <c r="A47" s="27" t="s">
        <v>21</v>
      </c>
      <c r="B47" s="21">
        <v>500</v>
      </c>
      <c r="C47" s="19"/>
      <c r="D47" s="21">
        <v>499.22478999999998</v>
      </c>
      <c r="E47" s="21">
        <v>499.22478999999998</v>
      </c>
      <c r="F47" s="19"/>
      <c r="G47" s="18">
        <f t="shared" si="5"/>
        <v>99.844957999999991</v>
      </c>
      <c r="H47" s="28"/>
      <c r="I47" s="58">
        <f t="shared" si="4"/>
        <v>99.844957999999991</v>
      </c>
    </row>
    <row r="48" spans="1:9" s="16" customFormat="1" ht="30" outlineLevel="7">
      <c r="A48" s="27" t="s">
        <v>22</v>
      </c>
      <c r="B48" s="21">
        <v>1302.9275700000001</v>
      </c>
      <c r="C48" s="19"/>
      <c r="D48" s="21">
        <v>0</v>
      </c>
      <c r="E48" s="21">
        <v>0</v>
      </c>
      <c r="F48" s="19"/>
      <c r="G48" s="18">
        <f t="shared" si="5"/>
        <v>0</v>
      </c>
      <c r="H48" s="28"/>
      <c r="I48" s="58">
        <f t="shared" si="4"/>
        <v>0</v>
      </c>
    </row>
    <row r="49" spans="1:9" s="16" customFormat="1" outlineLevel="7">
      <c r="A49" s="27" t="s">
        <v>23</v>
      </c>
      <c r="B49" s="21">
        <v>1000</v>
      </c>
      <c r="C49" s="19"/>
      <c r="D49" s="21">
        <v>974.03042000000005</v>
      </c>
      <c r="E49" s="21">
        <v>974.03042000000005</v>
      </c>
      <c r="F49" s="19"/>
      <c r="G49" s="18">
        <f t="shared" si="5"/>
        <v>97.403041999999999</v>
      </c>
      <c r="H49" s="28"/>
      <c r="I49" s="58">
        <f t="shared" si="4"/>
        <v>97.403041999999999</v>
      </c>
    </row>
    <row r="50" spans="1:9" s="16" customFormat="1" ht="31.5" customHeight="1" outlineLevel="7">
      <c r="A50" s="27" t="s">
        <v>74</v>
      </c>
      <c r="B50" s="21">
        <v>4161.2126200000002</v>
      </c>
      <c r="C50" s="19"/>
      <c r="D50" s="21">
        <v>3679.2595999999999</v>
      </c>
      <c r="E50" s="21">
        <v>3679.2595999999999</v>
      </c>
      <c r="F50" s="19"/>
      <c r="G50" s="18">
        <f t="shared" si="5"/>
        <v>88.417966972329324</v>
      </c>
      <c r="H50" s="28"/>
      <c r="I50" s="60">
        <f t="shared" si="4"/>
        <v>88.417966972329324</v>
      </c>
    </row>
    <row r="51" spans="1:9" s="16" customFormat="1" ht="30" outlineLevel="7">
      <c r="A51" s="27" t="s">
        <v>24</v>
      </c>
      <c r="B51" s="21">
        <v>30.639700000000001</v>
      </c>
      <c r="C51" s="19"/>
      <c r="D51" s="21">
        <v>30.639700000000001</v>
      </c>
      <c r="E51" s="21">
        <v>30.639700000000001</v>
      </c>
      <c r="F51" s="19"/>
      <c r="G51" s="18">
        <f t="shared" si="5"/>
        <v>100</v>
      </c>
      <c r="H51" s="28"/>
      <c r="I51" s="60">
        <f t="shared" si="4"/>
        <v>100</v>
      </c>
    </row>
    <row r="52" spans="1:9" s="16" customFormat="1" ht="30" outlineLevel="7">
      <c r="A52" s="27" t="s">
        <v>25</v>
      </c>
      <c r="B52" s="21">
        <v>700</v>
      </c>
      <c r="C52" s="19"/>
      <c r="D52" s="21">
        <v>698.85599999999999</v>
      </c>
      <c r="E52" s="21">
        <v>698.85599999999999</v>
      </c>
      <c r="F52" s="19"/>
      <c r="G52" s="18">
        <f t="shared" si="5"/>
        <v>99.836571428571432</v>
      </c>
      <c r="H52" s="28"/>
      <c r="I52" s="60">
        <f t="shared" si="4"/>
        <v>99.836571428571432</v>
      </c>
    </row>
    <row r="53" spans="1:9" s="16" customFormat="1" outlineLevel="7">
      <c r="A53" s="27" t="s">
        <v>75</v>
      </c>
      <c r="B53" s="21">
        <v>600</v>
      </c>
      <c r="C53" s="19"/>
      <c r="D53" s="21">
        <v>593.79996000000006</v>
      </c>
      <c r="E53" s="21">
        <v>593.79996000000006</v>
      </c>
      <c r="F53" s="19"/>
      <c r="G53" s="18">
        <f t="shared" si="5"/>
        <v>98.966660000000005</v>
      </c>
      <c r="H53" s="28"/>
      <c r="I53" s="60">
        <f t="shared" si="4"/>
        <v>98.966660000000005</v>
      </c>
    </row>
    <row r="54" spans="1:9" s="16" customFormat="1" outlineLevel="7">
      <c r="A54" s="27" t="s">
        <v>26</v>
      </c>
      <c r="B54" s="21">
        <v>360</v>
      </c>
      <c r="C54" s="19"/>
      <c r="D54" s="44">
        <v>359.76605999999998</v>
      </c>
      <c r="E54" s="44">
        <v>359.76605999999998</v>
      </c>
      <c r="F54" s="19"/>
      <c r="G54" s="18">
        <f t="shared" si="5"/>
        <v>99.935016666666669</v>
      </c>
      <c r="H54" s="28"/>
      <c r="I54" s="60">
        <f t="shared" si="4"/>
        <v>99.935016666666669</v>
      </c>
    </row>
    <row r="55" spans="1:9" s="16" customFormat="1" ht="45" outlineLevel="7">
      <c r="A55" s="27" t="s">
        <v>27</v>
      </c>
      <c r="B55" s="21">
        <v>4.8</v>
      </c>
      <c r="C55" s="19"/>
      <c r="D55" s="21">
        <v>4.8</v>
      </c>
      <c r="E55" s="21">
        <v>4.8</v>
      </c>
      <c r="F55" s="19"/>
      <c r="G55" s="18">
        <f t="shared" si="5"/>
        <v>100</v>
      </c>
      <c r="H55" s="28"/>
      <c r="I55" s="60">
        <f t="shared" si="4"/>
        <v>100</v>
      </c>
    </row>
    <row r="56" spans="1:9" s="16" customFormat="1" ht="45" outlineLevel="7">
      <c r="A56" s="27" t="s">
        <v>28</v>
      </c>
      <c r="B56" s="21">
        <v>40</v>
      </c>
      <c r="C56" s="19"/>
      <c r="D56" s="21">
        <v>39.99991</v>
      </c>
      <c r="E56" s="21">
        <v>39.99991</v>
      </c>
      <c r="F56" s="19"/>
      <c r="G56" s="18">
        <f t="shared" si="5"/>
        <v>99.999775</v>
      </c>
      <c r="H56" s="28"/>
      <c r="I56" s="60">
        <f t="shared" si="4"/>
        <v>99.999775</v>
      </c>
    </row>
    <row r="57" spans="1:9" s="16" customFormat="1" ht="30" customHeight="1" outlineLevel="7">
      <c r="A57" s="27" t="s">
        <v>76</v>
      </c>
      <c r="B57" s="21">
        <v>50</v>
      </c>
      <c r="C57" s="19"/>
      <c r="D57" s="21">
        <v>50</v>
      </c>
      <c r="E57" s="21">
        <v>50</v>
      </c>
      <c r="F57" s="19"/>
      <c r="G57" s="18">
        <f t="shared" si="5"/>
        <v>100</v>
      </c>
      <c r="H57" s="28"/>
      <c r="I57" s="60">
        <f t="shared" si="4"/>
        <v>100</v>
      </c>
    </row>
    <row r="58" spans="1:9" s="16" customFormat="1" ht="32.25" customHeight="1" outlineLevel="7">
      <c r="A58" s="27" t="s">
        <v>76</v>
      </c>
      <c r="B58" s="21">
        <v>2000</v>
      </c>
      <c r="C58" s="19"/>
      <c r="D58" s="21">
        <v>2000</v>
      </c>
      <c r="E58" s="21">
        <v>2000</v>
      </c>
      <c r="F58" s="19"/>
      <c r="G58" s="18">
        <f t="shared" si="5"/>
        <v>100</v>
      </c>
      <c r="H58" s="28"/>
      <c r="I58" s="60">
        <f t="shared" si="4"/>
        <v>100</v>
      </c>
    </row>
    <row r="59" spans="1:9" s="16" customFormat="1" outlineLevel="7">
      <c r="A59" s="27" t="s">
        <v>29</v>
      </c>
      <c r="B59" s="21">
        <v>37130</v>
      </c>
      <c r="C59" s="19"/>
      <c r="D59" s="21">
        <v>37127.968030000004</v>
      </c>
      <c r="E59" s="21">
        <v>37127.968030000004</v>
      </c>
      <c r="F59" s="19"/>
      <c r="G59" s="18">
        <f>E59/B59*100</f>
        <v>99.99452741718288</v>
      </c>
      <c r="H59" s="28"/>
      <c r="I59" s="60">
        <f>D59/B59*100</f>
        <v>99.99452741718288</v>
      </c>
    </row>
    <row r="60" spans="1:9" s="16" customFormat="1" outlineLevel="7">
      <c r="A60" s="32" t="s">
        <v>6</v>
      </c>
      <c r="B60" s="29">
        <f>SUM(B61:B62)</f>
        <v>14242.33301</v>
      </c>
      <c r="C60" s="29">
        <f t="shared" ref="C60:D60" si="9">SUM(C61:C62)</f>
        <v>0</v>
      </c>
      <c r="D60" s="29">
        <f t="shared" si="9"/>
        <v>14064.037779999999</v>
      </c>
      <c r="E60" s="29">
        <f t="shared" ref="E60:F60" si="10">SUM(E61:E62)</f>
        <v>14064.037779999999</v>
      </c>
      <c r="F60" s="29">
        <f t="shared" si="10"/>
        <v>0</v>
      </c>
      <c r="G60" s="30">
        <f t="shared" si="5"/>
        <v>98.748131855400274</v>
      </c>
      <c r="H60" s="31"/>
      <c r="I60" s="64">
        <f t="shared" si="4"/>
        <v>98.748131855400274</v>
      </c>
    </row>
    <row r="61" spans="1:9" s="16" customFormat="1" ht="81" customHeight="1" outlineLevel="7">
      <c r="A61" s="27" t="s">
        <v>30</v>
      </c>
      <c r="B61" s="21">
        <v>890.5</v>
      </c>
      <c r="C61" s="19"/>
      <c r="D61" s="21">
        <v>886.72538999999995</v>
      </c>
      <c r="E61" s="21">
        <v>886.72538999999995</v>
      </c>
      <c r="F61" s="19"/>
      <c r="G61" s="18">
        <f t="shared" si="5"/>
        <v>99.576124649073549</v>
      </c>
      <c r="H61" s="19"/>
      <c r="I61" s="60">
        <f t="shared" si="4"/>
        <v>99.576124649073549</v>
      </c>
    </row>
    <row r="62" spans="1:9" ht="30">
      <c r="A62" s="27" t="s">
        <v>31</v>
      </c>
      <c r="B62" s="21">
        <v>13351.83301</v>
      </c>
      <c r="C62" s="19"/>
      <c r="D62" s="21">
        <v>13177.312389999999</v>
      </c>
      <c r="E62" s="21">
        <v>13177.312389999999</v>
      </c>
      <c r="F62" s="19"/>
      <c r="G62" s="18">
        <f t="shared" si="5"/>
        <v>98.692908907194294</v>
      </c>
      <c r="H62" s="19"/>
      <c r="I62" s="60">
        <f t="shared" si="4"/>
        <v>98.692908907194294</v>
      </c>
    </row>
    <row r="63" spans="1:9" ht="52.5" customHeight="1">
      <c r="A63" s="36" t="s">
        <v>39</v>
      </c>
      <c r="B63" s="50">
        <f>SUM(B64)</f>
        <v>680025.17940999998</v>
      </c>
      <c r="C63" s="50">
        <f t="shared" ref="C63:D63" si="11">SUM(C64)</f>
        <v>0</v>
      </c>
      <c r="D63" s="50">
        <f t="shared" si="11"/>
        <v>584965.20719999995</v>
      </c>
      <c r="E63" s="50">
        <f t="shared" ref="E63:H63" si="12">SUM(E64)</f>
        <v>584965.20719999995</v>
      </c>
      <c r="F63" s="50">
        <f t="shared" si="12"/>
        <v>0</v>
      </c>
      <c r="G63" s="35">
        <f t="shared" si="5"/>
        <v>86.021109940006127</v>
      </c>
      <c r="H63" s="50">
        <f t="shared" si="12"/>
        <v>0</v>
      </c>
      <c r="I63" s="65">
        <f t="shared" si="4"/>
        <v>86.021109940006127</v>
      </c>
    </row>
    <row r="64" spans="1:9" ht="57">
      <c r="A64" s="22" t="s">
        <v>7</v>
      </c>
      <c r="B64" s="23">
        <f>SUM(B65:B67)</f>
        <v>680025.17940999998</v>
      </c>
      <c r="C64" s="23">
        <f t="shared" ref="C64:D64" si="13">SUM(C65:C67)</f>
        <v>0</v>
      </c>
      <c r="D64" s="23">
        <f t="shared" si="13"/>
        <v>584965.20719999995</v>
      </c>
      <c r="E64" s="23">
        <f t="shared" ref="E64:H64" si="14">SUM(E65:E67)</f>
        <v>584965.20719999995</v>
      </c>
      <c r="F64" s="23">
        <f t="shared" si="14"/>
        <v>0</v>
      </c>
      <c r="G64" s="25">
        <f t="shared" si="5"/>
        <v>86.021109940006127</v>
      </c>
      <c r="H64" s="23">
        <f t="shared" si="14"/>
        <v>0</v>
      </c>
      <c r="I64" s="59">
        <f t="shared" si="4"/>
        <v>86.021109940006127</v>
      </c>
    </row>
    <row r="65" spans="1:9" ht="135.75" customHeight="1">
      <c r="A65" s="37" t="s">
        <v>40</v>
      </c>
      <c r="B65" s="21">
        <v>187427.99413000001</v>
      </c>
      <c r="C65" s="19"/>
      <c r="D65" s="21">
        <v>175909.52591999999</v>
      </c>
      <c r="E65" s="21">
        <v>175909.52591999999</v>
      </c>
      <c r="F65" s="19"/>
      <c r="G65" s="18">
        <f t="shared" si="5"/>
        <v>93.854456873709694</v>
      </c>
      <c r="H65" s="19"/>
      <c r="I65" s="60">
        <f t="shared" si="4"/>
        <v>93.854456873709694</v>
      </c>
    </row>
    <row r="66" spans="1:9" ht="138" customHeight="1">
      <c r="A66" s="37" t="s">
        <v>41</v>
      </c>
      <c r="B66" s="21">
        <v>491454.13566999999</v>
      </c>
      <c r="C66" s="19"/>
      <c r="D66" s="21">
        <v>407912.63166999997</v>
      </c>
      <c r="E66" s="21">
        <v>407912.63166999997</v>
      </c>
      <c r="F66" s="19"/>
      <c r="G66" s="18">
        <f t="shared" si="5"/>
        <v>83.001159632911055</v>
      </c>
      <c r="H66" s="19"/>
      <c r="I66" s="60">
        <f t="shared" si="4"/>
        <v>83.001159632911055</v>
      </c>
    </row>
    <row r="67" spans="1:9" ht="135" customHeight="1">
      <c r="A67" s="37" t="s">
        <v>41</v>
      </c>
      <c r="B67" s="21">
        <v>1143.04961</v>
      </c>
      <c r="C67" s="19"/>
      <c r="D67" s="21">
        <v>1143.04961</v>
      </c>
      <c r="E67" s="21">
        <v>1143.04961</v>
      </c>
      <c r="F67" s="19"/>
      <c r="G67" s="18">
        <f t="shared" si="5"/>
        <v>100</v>
      </c>
      <c r="H67" s="19"/>
      <c r="I67" s="60">
        <f t="shared" si="4"/>
        <v>100</v>
      </c>
    </row>
    <row r="68" spans="1:9">
      <c r="A68" s="33" t="s">
        <v>38</v>
      </c>
      <c r="B68" s="41">
        <f>SUM(B69:B77)</f>
        <v>33875.042369999996</v>
      </c>
      <c r="C68" s="41">
        <f t="shared" ref="C68:D68" si="15">SUM(C69:C77)</f>
        <v>0</v>
      </c>
      <c r="D68" s="41">
        <f t="shared" si="15"/>
        <v>33657.879100000006</v>
      </c>
      <c r="E68" s="41">
        <f t="shared" ref="E68" si="16">SUM(E69:E77)</f>
        <v>33657.879100000006</v>
      </c>
      <c r="F68" s="41">
        <f>SUM(F69:F76)</f>
        <v>0</v>
      </c>
      <c r="G68" s="38">
        <f t="shared" si="5"/>
        <v>99.358928418072452</v>
      </c>
      <c r="H68" s="41">
        <f>SUM(H69:H76)</f>
        <v>0</v>
      </c>
      <c r="I68" s="63">
        <f t="shared" si="4"/>
        <v>99.358928418072452</v>
      </c>
    </row>
    <row r="69" spans="1:9" ht="17.25" customHeight="1">
      <c r="A69" s="45" t="s">
        <v>56</v>
      </c>
      <c r="B69" s="46">
        <v>22689.5</v>
      </c>
      <c r="C69" s="28"/>
      <c r="D69" s="46">
        <v>22689.451929999999</v>
      </c>
      <c r="E69" s="46">
        <v>22689.451929999999</v>
      </c>
      <c r="F69" s="28"/>
      <c r="G69" s="39">
        <f t="shared" si="5"/>
        <v>99.999788139888494</v>
      </c>
      <c r="H69" s="40"/>
      <c r="I69" s="60">
        <f t="shared" si="4"/>
        <v>99.999788139888494</v>
      </c>
    </row>
    <row r="70" spans="1:9" ht="32.25" customHeight="1">
      <c r="A70" s="45" t="s">
        <v>42</v>
      </c>
      <c r="B70" s="46">
        <v>9174.1849999999995</v>
      </c>
      <c r="C70" s="28"/>
      <c r="D70" s="46">
        <v>9012</v>
      </c>
      <c r="E70" s="46">
        <v>9012</v>
      </c>
      <c r="F70" s="28"/>
      <c r="G70" s="39">
        <f t="shared" si="5"/>
        <v>98.232159041920355</v>
      </c>
      <c r="H70" s="40"/>
      <c r="I70" s="60">
        <f t="shared" si="4"/>
        <v>98.232159041920355</v>
      </c>
    </row>
    <row r="71" spans="1:9">
      <c r="A71" s="20" t="s">
        <v>36</v>
      </c>
      <c r="B71" s="46">
        <v>310.45943</v>
      </c>
      <c r="C71" s="28"/>
      <c r="D71" s="20">
        <v>286.78442999999999</v>
      </c>
      <c r="E71" s="20">
        <v>286.78442999999999</v>
      </c>
      <c r="F71" s="28"/>
      <c r="G71" s="39">
        <f t="shared" si="5"/>
        <v>92.37420490013784</v>
      </c>
      <c r="H71" s="40"/>
      <c r="I71" s="60">
        <f t="shared" si="4"/>
        <v>92.37420490013784</v>
      </c>
    </row>
    <row r="72" spans="1:9">
      <c r="A72" s="45" t="s">
        <v>57</v>
      </c>
      <c r="B72" s="46">
        <v>70</v>
      </c>
      <c r="C72" s="28"/>
      <c r="D72" s="46">
        <v>68.813999999999993</v>
      </c>
      <c r="E72" s="46">
        <v>68.813999999999993</v>
      </c>
      <c r="F72" s="28"/>
      <c r="G72" s="39">
        <f t="shared" si="5"/>
        <v>98.305714285714274</v>
      </c>
      <c r="H72" s="40"/>
      <c r="I72" s="60">
        <f t="shared" si="4"/>
        <v>98.305714285714274</v>
      </c>
    </row>
    <row r="73" spans="1:9" ht="30.75" customHeight="1">
      <c r="A73" s="45" t="s">
        <v>43</v>
      </c>
      <c r="B73" s="46">
        <v>1076.7860000000001</v>
      </c>
      <c r="C73" s="28"/>
      <c r="D73" s="46">
        <v>1076.7860000000001</v>
      </c>
      <c r="E73" s="46">
        <v>1076.7860000000001</v>
      </c>
      <c r="F73" s="28"/>
      <c r="G73" s="39">
        <f t="shared" si="5"/>
        <v>100</v>
      </c>
      <c r="H73" s="40"/>
      <c r="I73" s="60">
        <f t="shared" si="4"/>
        <v>100</v>
      </c>
    </row>
    <row r="74" spans="1:9">
      <c r="A74" s="45" t="s">
        <v>65</v>
      </c>
      <c r="B74" s="46">
        <v>300</v>
      </c>
      <c r="C74" s="28"/>
      <c r="D74" s="46">
        <v>300</v>
      </c>
      <c r="E74" s="46">
        <v>300</v>
      </c>
      <c r="F74" s="28"/>
      <c r="G74" s="39">
        <f t="shared" si="5"/>
        <v>100</v>
      </c>
      <c r="H74" s="40"/>
      <c r="I74" s="60">
        <f t="shared" si="4"/>
        <v>100</v>
      </c>
    </row>
    <row r="75" spans="1:9" ht="47.25">
      <c r="A75" s="47" t="s">
        <v>44</v>
      </c>
      <c r="B75" s="46">
        <v>29.875109999999999</v>
      </c>
      <c r="C75" s="28"/>
      <c r="D75" s="46">
        <v>29.875109999999999</v>
      </c>
      <c r="E75" s="46">
        <v>29.875109999999999</v>
      </c>
      <c r="F75" s="28"/>
      <c r="G75" s="39">
        <f t="shared" si="5"/>
        <v>100</v>
      </c>
      <c r="H75" s="40"/>
      <c r="I75" s="60">
        <f t="shared" si="4"/>
        <v>100</v>
      </c>
    </row>
    <row r="76" spans="1:9" ht="47.25">
      <c r="A76" s="48" t="s">
        <v>44</v>
      </c>
      <c r="B76" s="49">
        <v>9.0222899999999999</v>
      </c>
      <c r="C76" s="28"/>
      <c r="D76" s="49">
        <v>9.0222899999999999</v>
      </c>
      <c r="E76" s="49">
        <v>9.0222899999999999</v>
      </c>
      <c r="F76" s="28"/>
      <c r="G76" s="42">
        <f t="shared" si="5"/>
        <v>100</v>
      </c>
      <c r="H76" s="40"/>
      <c r="I76" s="60">
        <f t="shared" ref="I76:I77" si="17">D76/B76*100</f>
        <v>100</v>
      </c>
    </row>
    <row r="77" spans="1:9">
      <c r="A77" s="20" t="s">
        <v>56</v>
      </c>
      <c r="B77" s="54">
        <v>215.21454</v>
      </c>
      <c r="C77" s="20"/>
      <c r="D77" s="54">
        <v>185.14534</v>
      </c>
      <c r="E77" s="54">
        <v>185.14534</v>
      </c>
      <c r="F77" s="20"/>
      <c r="G77" s="39">
        <f t="shared" si="5"/>
        <v>86.028267420965136</v>
      </c>
      <c r="H77" s="20"/>
      <c r="I77" s="60">
        <f t="shared" si="17"/>
        <v>86.028267420965136</v>
      </c>
    </row>
  </sheetData>
  <mergeCells count="7">
    <mergeCell ref="G8:I8"/>
    <mergeCell ref="E5:I5"/>
    <mergeCell ref="F1:G1"/>
    <mergeCell ref="A2:G2"/>
    <mergeCell ref="F3:H3"/>
    <mergeCell ref="D6:I6"/>
    <mergeCell ref="A7:I7"/>
  </mergeCells>
  <pageMargins left="0.69" right="0.47" top="0.17" bottom="0.17" header="0.17" footer="0.17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Фельк Елена Викторовна</cp:lastModifiedBy>
  <cp:lastPrinted>2017-03-01T07:56:01Z</cp:lastPrinted>
  <dcterms:created xsi:type="dcterms:W3CDTF">2002-03-11T10:22:12Z</dcterms:created>
  <dcterms:modified xsi:type="dcterms:W3CDTF">2017-03-01T08:01:48Z</dcterms:modified>
</cp:coreProperties>
</file>